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fukukai-10\Desktop\"/>
    </mc:Choice>
  </mc:AlternateContent>
  <bookViews>
    <workbookView xWindow="0" yWindow="0" windowWidth="28800" windowHeight="12180"/>
  </bookViews>
  <sheets>
    <sheet name="第一号第一様式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G32" i="1"/>
  <c r="E31" i="1"/>
  <c r="G30" i="1"/>
  <c r="F30" i="1"/>
  <c r="E30" i="1"/>
  <c r="G29" i="1"/>
  <c r="G28" i="1"/>
  <c r="F28" i="1"/>
  <c r="F31" i="1" s="1"/>
  <c r="E28" i="1"/>
  <c r="G27" i="1"/>
  <c r="F25" i="1"/>
  <c r="G25" i="1" s="1"/>
  <c r="E25" i="1"/>
  <c r="G24" i="1"/>
  <c r="G23" i="1"/>
  <c r="G22" i="1"/>
  <c r="G21" i="1"/>
  <c r="F20" i="1"/>
  <c r="F26" i="1" s="1"/>
  <c r="E20" i="1"/>
  <c r="E26" i="1" s="1"/>
  <c r="E19" i="1"/>
  <c r="G19" i="1" s="1"/>
  <c r="G18" i="1"/>
  <c r="F18" i="1"/>
  <c r="E18" i="1"/>
  <c r="G17" i="1"/>
  <c r="G16" i="1"/>
  <c r="G15" i="1"/>
  <c r="G14" i="1"/>
  <c r="G13" i="1"/>
  <c r="G12" i="1"/>
  <c r="F12" i="1"/>
  <c r="F19" i="1" s="1"/>
  <c r="F34" i="1" s="1"/>
  <c r="F36" i="1" s="1"/>
  <c r="E12" i="1"/>
  <c r="G11" i="1"/>
  <c r="G10" i="1"/>
  <c r="G9" i="1"/>
  <c r="G8" i="1"/>
  <c r="G26" i="1" l="1"/>
  <c r="G31" i="1"/>
  <c r="E34" i="1"/>
  <c r="G20" i="1"/>
  <c r="G34" i="1" l="1"/>
  <c r="E36" i="1"/>
  <c r="G36" i="1" s="1"/>
</calcChain>
</file>

<file path=xl/sharedStrings.xml><?xml version="1.0" encoding="utf-8"?>
<sst xmlns="http://schemas.openxmlformats.org/spreadsheetml/2006/main" count="46" uniqueCount="42">
  <si>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</si>
  <si>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</si>
  <si>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（自）平成30年4月1日  （至）平成31年3月31日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</si>
  <si>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</si>
  <si>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</si>
  <si>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</si>
  <si>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</si>
  <si>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</si>
  <si>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</si>
  <si>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</si>
  <si>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</si>
  <si>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介護保険事業収入</t>
  </si>
  <si>
    <t>経常経費寄附金収入</t>
  </si>
  <si>
    <t>受取利息配当金収入</t>
  </si>
  <si>
    <t>その他の収入</t>
  </si>
  <si>
    <t>事業活動収入計（１）</t>
  </si>
  <si>
    <t>支出</t>
  </si>
  <si>
    <t>人件費支出</t>
  </si>
  <si>
    <t>事業費支出</t>
  </si>
  <si>
    <t>事務費支出</t>
  </si>
  <si>
    <t>利用者負担軽減額</t>
  </si>
  <si>
    <t>その他の支出</t>
  </si>
  <si>
    <t>事業活動支出計（２）</t>
  </si>
  <si>
    <t>事業活動資金収支差額（３）＝（１）－（２）</t>
  </si>
  <si>
    <t>施設整備等による収支</t>
  </si>
  <si>
    <t>施設整備等収入計（４）</t>
  </si>
  <si>
    <t>設備資金借入金元金償還支出</t>
  </si>
  <si>
    <t>固定資産取得支出</t>
  </si>
  <si>
    <t>固定資産除却・廃棄支出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</si>
  <si>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</si>
  <si>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</si>
  <si>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</si>
  <si>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</si>
  <si>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その他の活動による収入</t>
  </si>
  <si>
    <t>その他の活動収入計（７）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</si>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</sst>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40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NumberFormat="1" applyFont="1" applyFill="1" applyBorder="1" applyAlignment="1">
      <alignment vertical="center" textRotation="255"/>
    </xf>
    <xf numFmtId="0" fontId="7" fillId="0" borderId="2" xfId="2" applyNumberFormat="1" applyFont="1" applyFill="1" applyBorder="1" applyAlignment="1">
      <alignment vertical="center" shrinkToFit="1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176" fontId="9" fillId="0" borderId="2" xfId="2" applyNumberFormat="1" applyFont="1" applyFill="1" applyBorder="1" applyAlignment="1" applyProtection="1">
      <alignment vertical="center" shrinkToFit="1"/>
      <protection locked="0"/>
    </xf>
    <xf numFmtId="0" fontId="7" fillId="0" borderId="3" xfId="2" applyNumberFormat="1" applyFont="1" applyFill="1" applyBorder="1" applyAlignment="1">
      <alignment vertical="center" textRotation="255"/>
    </xf>
    <xf numFmtId="0" fontId="7" fillId="0" borderId="3" xfId="2" applyNumberFormat="1" applyFont="1" applyFill="1" applyBorder="1" applyAlignment="1">
      <alignment vertical="center" shrinkToFit="1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3" xfId="2" applyNumberFormat="1" applyFont="1" applyFill="1" applyBorder="1" applyAlignment="1" applyProtection="1">
      <alignment vertical="center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4" xfId="2" applyNumberFormat="1" applyFont="1" applyFill="1" applyBorder="1" applyAlignment="1">
      <alignment vertical="center" textRotation="255"/>
    </xf>
    <xf numFmtId="0" fontId="7" fillId="0" borderId="1" xfId="2" applyNumberFormat="1" applyFont="1" applyFill="1" applyBorder="1" applyAlignment="1">
      <alignment vertical="center" shrinkToFit="1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176" fontId="9" fillId="0" borderId="1" xfId="2" applyNumberFormat="1" applyFont="1" applyFill="1" applyBorder="1" applyAlignment="1" applyProtection="1">
      <alignment vertical="center" shrinkToFit="1"/>
      <protection locked="0"/>
    </xf>
    <xf numFmtId="0" fontId="7" fillId="0" borderId="5" xfId="2" applyNumberFormat="1" applyFont="1" applyFill="1" applyBorder="1" applyAlignment="1">
      <alignment vertical="center"/>
    </xf>
    <xf numFmtId="0" fontId="7" fillId="0" borderId="6" xfId="2" applyNumberFormat="1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4" xfId="2" applyNumberFormat="1" applyFont="1" applyFill="1" applyBorder="1" applyAlignment="1">
      <alignment vertical="center" textRotation="255"/>
    </xf>
    <xf numFmtId="0" fontId="7" fillId="0" borderId="7" xfId="2" applyNumberFormat="1" applyFont="1" applyFill="1" applyBorder="1" applyAlignment="1">
      <alignment vertical="center"/>
    </xf>
    <xf numFmtId="0" fontId="7" fillId="0" borderId="3" xfId="2" applyNumberFormat="1" applyFont="1" applyFill="1" applyBorder="1" applyAlignment="1">
      <alignment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0" fontId="7" fillId="0" borderId="1" xfId="2" applyNumberFormat="1" applyFont="1" applyFill="1" applyBorder="1" applyAlignment="1">
      <alignment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0" fontId="7" fillId="0" borderId="8" xfId="2" applyNumberFormat="1" applyFont="1" applyFill="1" applyBorder="1" applyAlignment="1">
      <alignment vertical="center"/>
    </xf>
    <xf numFmtId="0" fontId="7" fillId="0" borderId="9" xfId="2" applyNumberFormat="1" applyFont="1" applyFill="1" applyBorder="1" applyAlignment="1">
      <alignment vertical="center"/>
    </xf>
    <xf numFmtId="0" fontId="7" fillId="0" borderId="10" xfId="2" applyNumberFormat="1" applyFont="1" applyFill="1" applyBorder="1" applyAlignment="1">
      <alignment vertical="center" shrinkToFit="1"/>
    </xf>
    <xf numFmtId="176" fontId="9" fillId="0" borderId="10" xfId="2" applyNumberFormat="1" applyFont="1" applyFill="1" applyBorder="1" applyAlignment="1" applyProtection="1">
      <alignment vertical="center" shrinkToFit="1"/>
      <protection locked="0"/>
    </xf>
    <xf numFmtId="0" fontId="7" fillId="0" borderId="11" xfId="2" applyNumberFormat="1" applyFont="1" applyFill="1" applyBorder="1" applyAlignment="1">
      <alignment vertical="center" textRotation="255"/>
    </xf>
    <xf numFmtId="0" fontId="7" fillId="0" borderId="12" xfId="2" applyNumberFormat="1" applyFont="1" applyFill="1" applyBorder="1" applyAlignment="1">
      <alignment vertical="center"/>
    </xf>
    <xf numFmtId="0" fontId="7" fillId="0" borderId="13" xfId="2" applyNumberFormat="1" applyFont="1" applyFill="1" applyBorder="1" applyAlignment="1">
      <alignment vertical="center" shrinkToFit="1"/>
    </xf>
    <xf numFmtId="176" fontId="9" fillId="0" borderId="4" xfId="2" applyNumberFormat="1" applyFont="1" applyFill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6"/>
  <sheetViews>
    <sheetView showGridLines="0" tabSelected="1" workbookViewId="0"/>
  </sheetViews>
  <sheetFormatPr defaultRowHeight="13.5"/>
  <cols>
    <col min="1" max="3" width="2.875" customWidth="1"/>
    <col min="4" max="4" width="51.125" customWidth="1"/>
    <col min="5" max="8" width="20.75" customWidth="1"/>
  </cols>
  <sheetData>
    <row r="1" spans="2:8">
      <c r="B1" s="1"/>
      <c r="C1" s="1"/>
      <c r="D1" s="1"/>
      <c r="E1" s="1"/>
      <c r="F1" s="1"/>
      <c r="G1" s="1"/>
      <c r="H1" s="1"/>
    </row>
    <row r="2" spans="2:8" ht="21">
      <c r="B2" s="2"/>
      <c r="C2" s="2"/>
      <c r="D2" s="2"/>
      <c r="E2" s="3"/>
      <c r="F2" s="3"/>
      <c r="G2" s="4"/>
      <c r="H2" s="4" t="s">
        <v>0</v>
      </c>
    </row>
    <row r="3" spans="2:8" ht="21">
      <c r="B3" s="5" t="s">
        <v>1</v>
      </c>
      <c r="C3" s="5"/>
      <c r="D3" s="5"/>
      <c r="E3" s="5"/>
      <c r="F3" s="5"/>
      <c r="G3" s="5"/>
      <c r="H3" s="5"/>
    </row>
    <row r="4" spans="2:8" ht="21">
      <c r="B4" s="2"/>
      <c r="C4" s="2"/>
      <c r="D4" s="2"/>
      <c r="E4" s="2"/>
      <c r="F4" s="2"/>
      <c r="G4" s="3"/>
      <c r="H4" s="3"/>
    </row>
    <row r="5" spans="2:8" ht="21">
      <c r="B5" s="6" t="s">
        <v>2</v>
      </c>
      <c r="C5" s="6"/>
      <c r="D5" s="6"/>
      <c r="E5" s="6"/>
      <c r="F5" s="6"/>
      <c r="G5" s="6"/>
      <c r="H5" s="6"/>
    </row>
    <row r="6" spans="2:8" ht="15.75">
      <c r="B6" s="7"/>
      <c r="C6" s="7"/>
      <c r="D6" s="7"/>
      <c r="E6" s="7"/>
      <c r="F6" s="3"/>
      <c r="G6" s="3"/>
      <c r="H6" s="7" t="s">
        <v>3</v>
      </c>
    </row>
    <row r="7" spans="2:8" ht="14.25">
      <c r="B7" s="8" t="s">
        <v>4</v>
      </c>
      <c r="C7" s="8"/>
      <c r="D7" s="8"/>
      <c r="E7" s="9" t="s">
        <v>5</v>
      </c>
      <c r="F7" s="9" t="s">
        <v>6</v>
      </c>
      <c r="G7" s="9" t="s">
        <v>7</v>
      </c>
      <c r="H7" s="9" t="s">
        <v>8</v>
      </c>
    </row>
    <row r="8" spans="2:8" ht="14.25">
      <c r="B8" s="10" t="s">
        <v>9</v>
      </c>
      <c r="C8" s="10" t="s">
        <v>10</v>
      </c>
      <c r="D8" s="11" t="s">
        <v>11</v>
      </c>
      <c r="E8" s="12">
        <v>205106000</v>
      </c>
      <c r="F8" s="13">
        <v>175600899</v>
      </c>
      <c r="G8" s="13">
        <f>E8-F8</f>
        <v>29505101</v>
      </c>
      <c r="H8" s="13"/>
    </row>
    <row r="9" spans="2:8" ht="14.25">
      <c r="B9" s="14"/>
      <c r="C9" s="14"/>
      <c r="D9" s="15" t="s">
        <v>12</v>
      </c>
      <c r="E9" s="16"/>
      <c r="F9" s="17">
        <v>0</v>
      </c>
      <c r="G9" s="17">
        <f t="shared" ref="G9:G36" si="0">E9-F9</f>
        <v>0</v>
      </c>
      <c r="H9" s="17"/>
    </row>
    <row r="10" spans="2:8" ht="14.25">
      <c r="B10" s="14"/>
      <c r="C10" s="14"/>
      <c r="D10" s="15" t="s">
        <v>13</v>
      </c>
      <c r="E10" s="16">
        <v>8000</v>
      </c>
      <c r="F10" s="17">
        <v>5215</v>
      </c>
      <c r="G10" s="17">
        <f t="shared" si="0"/>
        <v>2785</v>
      </c>
      <c r="H10" s="17"/>
    </row>
    <row r="11" spans="2:8" ht="14.25">
      <c r="B11" s="14"/>
      <c r="C11" s="14"/>
      <c r="D11" s="15" t="s">
        <v>14</v>
      </c>
      <c r="E11" s="18">
        <v>1622000</v>
      </c>
      <c r="F11" s="17">
        <v>2270813</v>
      </c>
      <c r="G11" s="17">
        <f t="shared" si="0"/>
        <v>-648813</v>
      </c>
      <c r="H11" s="17"/>
    </row>
    <row r="12" spans="2:8" ht="14.25">
      <c r="B12" s="14"/>
      <c r="C12" s="19"/>
      <c r="D12" s="20" t="s">
        <v>15</v>
      </c>
      <c r="E12" s="21">
        <f>+E8+E9+E10+E11</f>
        <v>206736000</v>
      </c>
      <c r="F12" s="22">
        <f>+F8+F9+F10+F11</f>
        <v>177876927</v>
      </c>
      <c r="G12" s="22">
        <f t="shared" si="0"/>
        <v>28859073</v>
      </c>
      <c r="H12" s="22"/>
    </row>
    <row r="13" spans="2:8" ht="14.25">
      <c r="B13" s="14"/>
      <c r="C13" s="10" t="s">
        <v>16</v>
      </c>
      <c r="D13" s="15" t="s">
        <v>17</v>
      </c>
      <c r="E13" s="12">
        <v>154793000</v>
      </c>
      <c r="F13" s="17">
        <v>160021833</v>
      </c>
      <c r="G13" s="17">
        <f t="shared" si="0"/>
        <v>-5228833</v>
      </c>
      <c r="H13" s="17"/>
    </row>
    <row r="14" spans="2:8" ht="14.25">
      <c r="B14" s="14"/>
      <c r="C14" s="14"/>
      <c r="D14" s="15" t="s">
        <v>18</v>
      </c>
      <c r="E14" s="16">
        <v>13407000</v>
      </c>
      <c r="F14" s="17">
        <v>13868453</v>
      </c>
      <c r="G14" s="17">
        <f t="shared" si="0"/>
        <v>-461453</v>
      </c>
      <c r="H14" s="17"/>
    </row>
    <row r="15" spans="2:8" ht="14.25">
      <c r="B15" s="14"/>
      <c r="C15" s="14"/>
      <c r="D15" s="15" t="s">
        <v>19</v>
      </c>
      <c r="E15" s="16">
        <v>23642911</v>
      </c>
      <c r="F15" s="17">
        <v>28401529</v>
      </c>
      <c r="G15" s="17">
        <f t="shared" si="0"/>
        <v>-4758618</v>
      </c>
      <c r="H15" s="17"/>
    </row>
    <row r="16" spans="2:8" ht="14.25">
      <c r="B16" s="14"/>
      <c r="C16" s="14"/>
      <c r="D16" s="15" t="s">
        <v>20</v>
      </c>
      <c r="E16" s="16"/>
      <c r="F16" s="17">
        <v>0</v>
      </c>
      <c r="G16" s="17">
        <f t="shared" si="0"/>
        <v>0</v>
      </c>
      <c r="H16" s="17"/>
    </row>
    <row r="17" spans="2:8" ht="14.25">
      <c r="B17" s="14"/>
      <c r="C17" s="14"/>
      <c r="D17" s="15" t="s">
        <v>21</v>
      </c>
      <c r="E17" s="18">
        <v>1863000</v>
      </c>
      <c r="F17" s="17">
        <v>1816291</v>
      </c>
      <c r="G17" s="17">
        <f t="shared" si="0"/>
        <v>46709</v>
      </c>
      <c r="H17" s="17"/>
    </row>
    <row r="18" spans="2:8" ht="14.25">
      <c r="B18" s="14"/>
      <c r="C18" s="19"/>
      <c r="D18" s="20" t="s">
        <v>22</v>
      </c>
      <c r="E18" s="21">
        <f>+E13+E14+E15+E16+E17</f>
        <v>193705911</v>
      </c>
      <c r="F18" s="22">
        <f>+F13+F14+F15+F16+F17</f>
        <v>204108106</v>
      </c>
      <c r="G18" s="22">
        <f t="shared" si="0"/>
        <v>-10402195</v>
      </c>
      <c r="H18" s="22"/>
    </row>
    <row r="19" spans="2:8" ht="14.25">
      <c r="B19" s="19"/>
      <c r="C19" s="23" t="s">
        <v>23</v>
      </c>
      <c r="D19" s="24"/>
      <c r="E19" s="21">
        <f xml:space="preserve"> +E12 - E18</f>
        <v>13030089</v>
      </c>
      <c r="F19" s="25">
        <f xml:space="preserve"> +F12 - F18</f>
        <v>-26231179</v>
      </c>
      <c r="G19" s="25">
        <f t="shared" si="0"/>
        <v>39261268</v>
      </c>
      <c r="H19" s="25"/>
    </row>
    <row r="20" spans="2:8" ht="30">
      <c r="B20" s="10" t="s">
        <v>24</v>
      </c>
      <c r="C20" s="26" t="s">
        <v>10</v>
      </c>
      <c r="D20" s="20" t="s">
        <v>25</v>
      </c>
      <c r="E20" s="21">
        <f>0</f>
        <v>0</v>
      </c>
      <c r="F20" s="22">
        <f>0</f>
        <v>0</v>
      </c>
      <c r="G20" s="22">
        <f t="shared" si="0"/>
        <v>0</v>
      </c>
      <c r="H20" s="22"/>
    </row>
    <row r="21" spans="2:8" ht="14.25">
      <c r="B21" s="14"/>
      <c r="C21" s="10" t="s">
        <v>16</v>
      </c>
      <c r="D21" s="15" t="s">
        <v>26</v>
      </c>
      <c r="E21" s="12"/>
      <c r="F21" s="17">
        <v>0</v>
      </c>
      <c r="G21" s="17">
        <f t="shared" si="0"/>
        <v>0</v>
      </c>
      <c r="H21" s="17"/>
    </row>
    <row r="22" spans="2:8" ht="14.25">
      <c r="B22" s="14"/>
      <c r="C22" s="14"/>
      <c r="D22" s="15" t="s">
        <v>27</v>
      </c>
      <c r="E22" s="16">
        <v>6000000</v>
      </c>
      <c r="F22" s="17">
        <v>1642464</v>
      </c>
      <c r="G22" s="17">
        <f t="shared" si="0"/>
        <v>4357536</v>
      </c>
      <c r="H22" s="17"/>
    </row>
    <row r="23" spans="2:8" ht="14.25">
      <c r="B23" s="14"/>
      <c r="C23" s="14"/>
      <c r="D23" s="15" t="s">
        <v>28</v>
      </c>
      <c r="E23" s="16"/>
      <c r="F23" s="17">
        <v>0</v>
      </c>
      <c r="G23" s="17">
        <f t="shared" si="0"/>
        <v>0</v>
      </c>
      <c r="H23" s="17"/>
    </row>
    <row r="24" spans="2:8" ht="14.25">
      <c r="B24" s="14"/>
      <c r="C24" s="14"/>
      <c r="D24" s="15" t="s">
        <v>29</v>
      </c>
      <c r="E24" s="18"/>
      <c r="F24" s="17">
        <v>0</v>
      </c>
      <c r="G24" s="17">
        <f t="shared" si="0"/>
        <v>0</v>
      </c>
      <c r="H24" s="17"/>
    </row>
    <row r="25" spans="2:8" ht="14.25">
      <c r="B25" s="14"/>
      <c r="C25" s="19"/>
      <c r="D25" s="20" t="s">
        <v>30</v>
      </c>
      <c r="E25" s="21">
        <f>+E21+E22+E23+E24</f>
        <v>6000000</v>
      </c>
      <c r="F25" s="22">
        <f>+F21+F22+F23+F24</f>
        <v>1642464</v>
      </c>
      <c r="G25" s="22">
        <f t="shared" si="0"/>
        <v>4357536</v>
      </c>
      <c r="H25" s="22"/>
    </row>
    <row r="26" spans="2:8" ht="14.25">
      <c r="B26" s="19"/>
      <c r="C26" s="27" t="s">
        <v>31</v>
      </c>
      <c r="D26" s="24"/>
      <c r="E26" s="21">
        <f xml:space="preserve"> +E20 - E25</f>
        <v>-6000000</v>
      </c>
      <c r="F26" s="25">
        <f xml:space="preserve"> +F20 - F25</f>
        <v>-1642464</v>
      </c>
      <c r="G26" s="25">
        <f t="shared" si="0"/>
        <v>-4357536</v>
      </c>
      <c r="H26" s="25"/>
    </row>
    <row r="27" spans="2:8" ht="14.25">
      <c r="B27" s="10" t="s">
        <v>32</v>
      </c>
      <c r="C27" s="10" t="s">
        <v>10</v>
      </c>
      <c r="D27" s="15" t="s">
        <v>33</v>
      </c>
      <c r="E27" s="21">
        <v>25800000</v>
      </c>
      <c r="F27" s="17">
        <v>145488</v>
      </c>
      <c r="G27" s="17">
        <f t="shared" si="0"/>
        <v>25654512</v>
      </c>
      <c r="H27" s="17"/>
    </row>
    <row r="28" spans="2:8" ht="14.25">
      <c r="B28" s="14"/>
      <c r="C28" s="19"/>
      <c r="D28" s="20" t="s">
        <v>34</v>
      </c>
      <c r="E28" s="21">
        <f>+E27</f>
        <v>25800000</v>
      </c>
      <c r="F28" s="22">
        <f>+F27</f>
        <v>145488</v>
      </c>
      <c r="G28" s="22">
        <f t="shared" si="0"/>
        <v>25654512</v>
      </c>
      <c r="H28" s="22"/>
    </row>
    <row r="29" spans="2:8" ht="14.25">
      <c r="B29" s="14"/>
      <c r="C29" s="10" t="s">
        <v>16</v>
      </c>
      <c r="D29" s="28" t="s">
        <v>35</v>
      </c>
      <c r="E29" s="21">
        <v>25800000</v>
      </c>
      <c r="F29" s="29">
        <v>1579680</v>
      </c>
      <c r="G29" s="29">
        <f t="shared" si="0"/>
        <v>24220320</v>
      </c>
      <c r="H29" s="29"/>
    </row>
    <row r="30" spans="2:8" ht="14.25">
      <c r="B30" s="14"/>
      <c r="C30" s="19"/>
      <c r="D30" s="30" t="s">
        <v>36</v>
      </c>
      <c r="E30" s="21">
        <f>+E29</f>
        <v>25800000</v>
      </c>
      <c r="F30" s="31">
        <f>+F29</f>
        <v>1579680</v>
      </c>
      <c r="G30" s="31">
        <f t="shared" si="0"/>
        <v>24220320</v>
      </c>
      <c r="H30" s="31"/>
    </row>
    <row r="31" spans="2:8" ht="14.25">
      <c r="B31" s="19"/>
      <c r="C31" s="27" t="s">
        <v>37</v>
      </c>
      <c r="D31" s="24"/>
      <c r="E31" s="21">
        <f xml:space="preserve"> +E28 - E30</f>
        <v>0</v>
      </c>
      <c r="F31" s="25">
        <f xml:space="preserve"> +F28 - F30</f>
        <v>-1434192</v>
      </c>
      <c r="G31" s="25">
        <f t="shared" si="0"/>
        <v>1434192</v>
      </c>
      <c r="H31" s="25"/>
    </row>
    <row r="32" spans="2:8" ht="14.25">
      <c r="B32" s="32" t="s">
        <v>38</v>
      </c>
      <c r="C32" s="33"/>
      <c r="D32" s="34"/>
      <c r="E32" s="12"/>
      <c r="F32" s="35"/>
      <c r="G32" s="35">
        <f>E32 + E33</f>
        <v>0</v>
      </c>
      <c r="H32" s="35"/>
    </row>
    <row r="33" spans="2:8" ht="14.25">
      <c r="B33" s="36"/>
      <c r="C33" s="37"/>
      <c r="D33" s="38"/>
      <c r="E33" s="18"/>
      <c r="F33" s="39"/>
      <c r="G33" s="39"/>
      <c r="H33" s="39"/>
    </row>
    <row r="34" spans="2:8" ht="14.25">
      <c r="B34" s="27" t="s">
        <v>39</v>
      </c>
      <c r="C34" s="23"/>
      <c r="D34" s="24"/>
      <c r="E34" s="21">
        <f xml:space="preserve"> +E19 +E26 +E31 - (E32 + E33)</f>
        <v>7030089</v>
      </c>
      <c r="F34" s="25">
        <f xml:space="preserve"> +F19 +F26 +F31 - (F32 + F33)</f>
        <v>-29307835</v>
      </c>
      <c r="G34" s="25">
        <f t="shared" si="0"/>
        <v>36337924</v>
      </c>
      <c r="H34" s="25"/>
    </row>
    <row r="35" spans="2:8" ht="14.25">
      <c r="B35" s="27" t="s">
        <v>40</v>
      </c>
      <c r="C35" s="23"/>
      <c r="D35" s="24"/>
      <c r="E35" s="21"/>
      <c r="F35" s="25">
        <v>186530594</v>
      </c>
      <c r="G35" s="25">
        <f t="shared" si="0"/>
        <v>-186530594</v>
      </c>
      <c r="H35" s="25"/>
    </row>
    <row r="36" spans="2:8" ht="14.25">
      <c r="B36" s="27" t="s">
        <v>41</v>
      </c>
      <c r="C36" s="23"/>
      <c r="D36" s="24"/>
      <c r="E36" s="21">
        <f xml:space="preserve"> +E34 +E35</f>
        <v>7030089</v>
      </c>
      <c r="F36" s="25">
        <f xml:space="preserve"> +F34 +F35</f>
        <v>157222759</v>
      </c>
      <c r="G36" s="25">
        <f t="shared" si="0"/>
        <v>-150192670</v>
      </c>
      <c r="H36" s="25"/>
    </row>
  </sheetData>
  <mergeCells count="11">
    <mergeCell ref="B20:B26"/>
    <mergeCell ref="C21:C25"/>
    <mergeCell ref="B27:B31"/>
    <mergeCell ref="C27:C28"/>
    <mergeCell ref="C29:C30"/>
    <mergeCell ref="B3:H3"/>
    <mergeCell ref="B5:H5"/>
    <mergeCell ref="B7:D7"/>
    <mergeCell ref="B8:B19"/>
    <mergeCell ref="C8:C12"/>
    <mergeCell ref="C13:C18"/>
  </mergeCells>
  <phoneticPr fontId="1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第一号第一様式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jifukukai-10</dc:creator>
  <cp:lastModifiedBy>jifukukai-10</cp:lastModifiedBy>
  <dcterms:created xsi:type="dcterms:W3CDTF">2019-07-08T08:20:42Z</dcterms:created>
  <dcterms:modified xsi:type="dcterms:W3CDTF">2019-07-08T08:20:43Z</dcterms:modified>
</cp:coreProperties>
</file>